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374E9656-F2DD-4A34-A4B5-1F342A1F15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HmetryMonobasic" sheetId="4" r:id="rId1"/>
    <sheet name="Example" sheetId="5" r:id="rId2"/>
  </sheets>
  <definedNames>
    <definedName name="_xlnm._FilterDatabase" localSheetId="1" hidden="1">Example!$A$1:$E$29</definedName>
    <definedName name="_xlnm._FilterDatabase" localSheetId="0" hidden="1">pHmetryMonobasic!$A$1:$E$29</definedName>
    <definedName name="a_initial" localSheetId="1">Example!#REF!</definedName>
    <definedName name="a_initial" localSheetId="0">pHmetryMonobasic!#REF!</definedName>
    <definedName name="a_initial">#REF!</definedName>
    <definedName name="b_initial" localSheetId="1">Example!#REF!</definedName>
    <definedName name="b_initial" localSheetId="0">pHmetryMonobasic!#REF!</definedName>
    <definedName name="b_initial">#REF!</definedName>
    <definedName name="c_initial" localSheetId="1">Example!#REF!</definedName>
    <definedName name="c_initial" localSheetId="0">pHmetryMonobasic!#REF!</definedName>
    <definedName name="c_initial">#REF!</definedName>
    <definedName name="d_initial" localSheetId="1">Example!#REF!</definedName>
    <definedName name="d_initial" localSheetId="0">pHmetryMonobasic!#REF!</definedName>
    <definedName name="d_initial">#REF!</definedName>
    <definedName name="Drop_number" localSheetId="1">Example!#REF!</definedName>
    <definedName name="Drop_number" localSheetId="0">pHmetryMonobasic!#REF!</definedName>
    <definedName name="Drop_number">#REF!</definedName>
    <definedName name="drop_volume" localSheetId="1">Example!#REF!</definedName>
    <definedName name="drop_volume" localSheetId="0">pHmetryMonobasic!#REF!</definedName>
    <definedName name="drop_volume">#REF!</definedName>
    <definedName name="dropvol" localSheetId="1">Example!$E$29</definedName>
    <definedName name="dropvol" localSheetId="0">pHmetryMonobasic!$E$29</definedName>
    <definedName name="dropvol">#REF!</definedName>
    <definedName name="solver_adj" localSheetId="1" hidden="1">Example!#REF!</definedName>
    <definedName name="solver_adj" localSheetId="0" hidden="1">pHmetryMonobasic!#REF!</definedName>
    <definedName name="solver_cvg" localSheetId="1" hidden="1">0.000001</definedName>
    <definedName name="solver_cvg" localSheetId="0" hidden="1">0.000001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10000</definedName>
    <definedName name="solver_itr" localSheetId="0" hidden="1">10000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Example!#REF!</definedName>
    <definedName name="solver_opt" localSheetId="0" hidden="1">pHmetryMonobasic!#REF!</definedName>
    <definedName name="solver_pre" localSheetId="1" hidden="1">0.0000001</definedName>
    <definedName name="solver_pre" localSheetId="0" hidden="1">0.0000001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500</definedName>
    <definedName name="solver_tim" localSheetId="0" hidden="1">500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5" l="1"/>
  <c r="I19" i="5"/>
  <c r="J21" i="5" s="1"/>
  <c r="B3" i="5"/>
  <c r="B4" i="5" s="1"/>
  <c r="E2" i="5"/>
  <c r="C2" i="5"/>
  <c r="B2" i="5"/>
  <c r="I19" i="4"/>
  <c r="J21" i="4" s="1"/>
  <c r="B2" i="4"/>
  <c r="B3" i="4" s="1"/>
  <c r="C4" i="5" l="1"/>
  <c r="E3" i="5"/>
  <c r="B5" i="5"/>
  <c r="C3" i="5"/>
  <c r="E2" i="4"/>
  <c r="C3" i="4"/>
  <c r="B4" i="4"/>
  <c r="C2" i="4"/>
  <c r="E4" i="5" l="1"/>
  <c r="B6" i="5"/>
  <c r="C5" i="5"/>
  <c r="E3" i="4"/>
  <c r="B5" i="4"/>
  <c r="C4" i="4"/>
  <c r="B7" i="5" l="1"/>
  <c r="C6" i="5"/>
  <c r="E5" i="5"/>
  <c r="C5" i="4"/>
  <c r="B6" i="4"/>
  <c r="E4" i="4"/>
  <c r="C7" i="5" l="1"/>
  <c r="E6" i="5"/>
  <c r="B8" i="5"/>
  <c r="C6" i="4"/>
  <c r="E5" i="4"/>
  <c r="B7" i="4"/>
  <c r="B9" i="5" l="1"/>
  <c r="C8" i="5"/>
  <c r="E7" i="5"/>
  <c r="B8" i="4"/>
  <c r="E6" i="4"/>
  <c r="C7" i="4"/>
  <c r="B10" i="5" l="1"/>
  <c r="C9" i="5"/>
  <c r="E8" i="5"/>
  <c r="B9" i="4"/>
  <c r="C8" i="4"/>
  <c r="E7" i="4"/>
  <c r="E9" i="5" l="1"/>
  <c r="B11" i="5"/>
  <c r="C10" i="5"/>
  <c r="B10" i="4"/>
  <c r="E8" i="4"/>
  <c r="C9" i="4"/>
  <c r="B12" i="5" l="1"/>
  <c r="C11" i="5"/>
  <c r="E10" i="5"/>
  <c r="B11" i="4"/>
  <c r="C10" i="4"/>
  <c r="E9" i="4"/>
  <c r="C12" i="5" l="1"/>
  <c r="E11" i="5"/>
  <c r="B13" i="5"/>
  <c r="E10" i="4"/>
  <c r="C11" i="4"/>
  <c r="B12" i="4"/>
  <c r="E12" i="5" l="1"/>
  <c r="B14" i="5"/>
  <c r="C13" i="5"/>
  <c r="E11" i="4"/>
  <c r="B13" i="4"/>
  <c r="C12" i="4"/>
  <c r="B15" i="5" l="1"/>
  <c r="C14" i="5"/>
  <c r="E13" i="5"/>
  <c r="C13" i="4"/>
  <c r="B14" i="4"/>
  <c r="E12" i="4"/>
  <c r="C15" i="5" l="1"/>
  <c r="E14" i="5"/>
  <c r="B16" i="5"/>
  <c r="C14" i="4"/>
  <c r="E13" i="4"/>
  <c r="B15" i="4"/>
  <c r="B17" i="5" l="1"/>
  <c r="C16" i="5"/>
  <c r="E15" i="5"/>
  <c r="B16" i="4"/>
  <c r="E14" i="4"/>
  <c r="C15" i="4"/>
  <c r="B18" i="5" l="1"/>
  <c r="C17" i="5"/>
  <c r="E16" i="5"/>
  <c r="B17" i="4"/>
  <c r="C16" i="4"/>
  <c r="E15" i="4"/>
  <c r="E17" i="5" l="1"/>
  <c r="B19" i="5"/>
  <c r="C18" i="5"/>
  <c r="E16" i="4"/>
  <c r="C17" i="4"/>
  <c r="B18" i="4"/>
  <c r="B19" i="4" s="1"/>
  <c r="B20" i="4" l="1"/>
  <c r="C19" i="4"/>
  <c r="B20" i="5"/>
  <c r="C19" i="5"/>
  <c r="E18" i="5"/>
  <c r="E18" i="4"/>
  <c r="C18" i="4"/>
  <c r="E17" i="4"/>
  <c r="B21" i="4" l="1"/>
  <c r="C20" i="4"/>
  <c r="E19" i="4"/>
  <c r="C20" i="5"/>
  <c r="E19" i="5"/>
  <c r="B21" i="5"/>
  <c r="B22" i="4" l="1"/>
  <c r="E20" i="4"/>
  <c r="C21" i="4"/>
  <c r="B22" i="5"/>
  <c r="C21" i="5"/>
  <c r="E20" i="5"/>
  <c r="C22" i="4" l="1"/>
  <c r="E21" i="4"/>
  <c r="C22" i="5"/>
  <c r="E21" i="5"/>
</calcChain>
</file>

<file path=xl/sharedStrings.xml><?xml version="1.0" encoding="utf-8"?>
<sst xmlns="http://schemas.openxmlformats.org/spreadsheetml/2006/main" count="35" uniqueCount="16">
  <si>
    <t>No. of drops</t>
  </si>
  <si>
    <t>Total no. of drops</t>
  </si>
  <si>
    <t>Volume (ml)</t>
  </si>
  <si>
    <t>Volume of one drop of titrant (ml) =</t>
  </si>
  <si>
    <t>Room temperature</t>
  </si>
  <si>
    <t>°C</t>
  </si>
  <si>
    <t>ml</t>
  </si>
  <si>
    <t>pH</t>
  </si>
  <si>
    <t>d(pH)/dn</t>
  </si>
  <si>
    <t>Strength of NaOH =</t>
  </si>
  <si>
    <t>(N)</t>
  </si>
  <si>
    <t>No. of drops required for equivalence =</t>
  </si>
  <si>
    <t>Vol. required for equivalence =</t>
  </si>
  <si>
    <t>Strength of the supplied monobasic acid =</t>
  </si>
  <si>
    <t>Vol. of the supplied acid pipetted out =</t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</si>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</sst>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/>
              <a:t>pH vs. 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pHmetryMonobasic!$B$2:$B$27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pHmetryMonobasic!$D$2:$D$27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E-401A-8696-F9AFAFB8F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576576"/>
        <c:axId val="786577408"/>
      </c:scatterChart>
      <c:valAx>
        <c:axId val="786576576"/>
        <c:scaling>
          <c:orientation val="minMax"/>
          <c:max val="3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7408"/>
        <c:crosses val="autoZero"/>
        <c:crossBetween val="midCat"/>
      </c:valAx>
      <c:valAx>
        <c:axId val="786577408"/>
        <c:scaling>
          <c:orientation val="minMax"/>
          <c:max val="8.3000000000000007"/>
          <c:min val="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/>
              <a:t>d(pH)/dn vs. 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pHmetryMonobasic!$B$2:$B$27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pHmetryMonobasic!$E$2:$E$27</c:f>
              <c:numCache>
                <c:formatCode>0.000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35-493C-AD40-A8025AF9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575744"/>
        <c:axId val="786573664"/>
      </c:scatterChart>
      <c:valAx>
        <c:axId val="786575744"/>
        <c:scaling>
          <c:orientation val="minMax"/>
          <c:max val="3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3664"/>
        <c:crosses val="autoZero"/>
        <c:crossBetween val="midCat"/>
      </c:valAx>
      <c:valAx>
        <c:axId val="786573664"/>
        <c:scaling>
          <c:orientation val="minMax"/>
          <c:max val="0.5"/>
          <c:min val="3.5000000000000003E-2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/>
              <a:t>pH vs. 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Example!$B$2:$B$27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</c:numCache>
            </c:numRef>
          </c:xVal>
          <c:yVal>
            <c:numRef>
              <c:f>Example!$D$2:$D$27</c:f>
              <c:numCache>
                <c:formatCode>0.00</c:formatCode>
                <c:ptCount val="26"/>
                <c:pt idx="0">
                  <c:v>5.37</c:v>
                </c:pt>
                <c:pt idx="1">
                  <c:v>5.53</c:v>
                </c:pt>
                <c:pt idx="2">
                  <c:v>5.64</c:v>
                </c:pt>
                <c:pt idx="3">
                  <c:v>5.72</c:v>
                </c:pt>
                <c:pt idx="4">
                  <c:v>5.8</c:v>
                </c:pt>
                <c:pt idx="5">
                  <c:v>5.85</c:v>
                </c:pt>
                <c:pt idx="6">
                  <c:v>5.92</c:v>
                </c:pt>
                <c:pt idx="7">
                  <c:v>6.02</c:v>
                </c:pt>
                <c:pt idx="8">
                  <c:v>6.16</c:v>
                </c:pt>
                <c:pt idx="9">
                  <c:v>6.34</c:v>
                </c:pt>
                <c:pt idx="10">
                  <c:v>6.57</c:v>
                </c:pt>
                <c:pt idx="11">
                  <c:v>7.47</c:v>
                </c:pt>
                <c:pt idx="12">
                  <c:v>7.72</c:v>
                </c:pt>
                <c:pt idx="13">
                  <c:v>7.91</c:v>
                </c:pt>
                <c:pt idx="14">
                  <c:v>8.01</c:v>
                </c:pt>
                <c:pt idx="15">
                  <c:v>8.08</c:v>
                </c:pt>
                <c:pt idx="16">
                  <c:v>8.15</c:v>
                </c:pt>
                <c:pt idx="17">
                  <c:v>8.1999999999999993</c:v>
                </c:pt>
                <c:pt idx="18">
                  <c:v>8.23</c:v>
                </c:pt>
                <c:pt idx="19">
                  <c:v>8.27</c:v>
                </c:pt>
                <c:pt idx="20">
                  <c:v>8.2899999999999991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6-47FE-9C69-3C2260B93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576576"/>
        <c:axId val="786577408"/>
      </c:scatterChart>
      <c:valAx>
        <c:axId val="786576576"/>
        <c:scaling>
          <c:orientation val="minMax"/>
          <c:max val="3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7408"/>
        <c:crosses val="autoZero"/>
        <c:crossBetween val="midCat"/>
      </c:valAx>
      <c:valAx>
        <c:axId val="786577408"/>
        <c:scaling>
          <c:orientation val="minMax"/>
          <c:max val="8.3000000000000007"/>
          <c:min val="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/>
              <a:t>d(pH)/dn vs. 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Example!$B$2:$B$27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</c:numCache>
            </c:numRef>
          </c:xVal>
          <c:yVal>
            <c:numRef>
              <c:f>Example!$E$2:$E$27</c:f>
              <c:numCache>
                <c:formatCode>0.000</c:formatCode>
                <c:ptCount val="26"/>
                <c:pt idx="0">
                  <c:v>8.0000000000000071E-2</c:v>
                </c:pt>
                <c:pt idx="1">
                  <c:v>5.4999999999999716E-2</c:v>
                </c:pt>
                <c:pt idx="2">
                  <c:v>4.0000000000000036E-2</c:v>
                </c:pt>
                <c:pt idx="3">
                  <c:v>4.0000000000000036E-2</c:v>
                </c:pt>
                <c:pt idx="4">
                  <c:v>2.4999999999999911E-2</c:v>
                </c:pt>
                <c:pt idx="5">
                  <c:v>3.5000000000000142E-2</c:v>
                </c:pt>
                <c:pt idx="6">
                  <c:v>4.9999999999999822E-2</c:v>
                </c:pt>
                <c:pt idx="7">
                  <c:v>7.0000000000000284E-2</c:v>
                </c:pt>
                <c:pt idx="8">
                  <c:v>8.9999999999999858E-2</c:v>
                </c:pt>
                <c:pt idx="9">
                  <c:v>0.11500000000000021</c:v>
                </c:pt>
                <c:pt idx="10">
                  <c:v>0.44999999999999973</c:v>
                </c:pt>
                <c:pt idx="11">
                  <c:v>0.125</c:v>
                </c:pt>
                <c:pt idx="12">
                  <c:v>9.5000000000000195E-2</c:v>
                </c:pt>
                <c:pt idx="13">
                  <c:v>4.9999999999999822E-2</c:v>
                </c:pt>
                <c:pt idx="14">
                  <c:v>3.5000000000000142E-2</c:v>
                </c:pt>
                <c:pt idx="15">
                  <c:v>3.5000000000000142E-2</c:v>
                </c:pt>
                <c:pt idx="16">
                  <c:v>2.4999999999999467E-2</c:v>
                </c:pt>
                <c:pt idx="17">
                  <c:v>1.5000000000000568E-2</c:v>
                </c:pt>
                <c:pt idx="18">
                  <c:v>1.9999999999999574E-2</c:v>
                </c:pt>
                <c:pt idx="19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7B-412C-AE23-86A48CE11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575744"/>
        <c:axId val="786573664"/>
      </c:scatterChart>
      <c:valAx>
        <c:axId val="786575744"/>
        <c:scaling>
          <c:orientation val="minMax"/>
          <c:max val="3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3664"/>
        <c:crosses val="autoZero"/>
        <c:crossBetween val="midCat"/>
      </c:valAx>
      <c:valAx>
        <c:axId val="786573664"/>
        <c:scaling>
          <c:orientation val="minMax"/>
          <c:max val="0.5"/>
          <c:min val="3.5000000000000003E-2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7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</xdr:colOff>
      <xdr:row>0</xdr:row>
      <xdr:rowOff>9524</xdr:rowOff>
    </xdr:from>
    <xdr:to>
      <xdr:col>9</xdr:col>
      <xdr:colOff>298450</xdr:colOff>
      <xdr:row>14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211E3-3134-4B04-B43D-A16F7DD50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384175</xdr:colOff>
      <xdr:row>0</xdr:row>
      <xdr:rowOff>15874</xdr:rowOff>
    </xdr:from>
    <xdr:to>
      <xdr:col>13</xdr:col>
      <xdr:colOff>596900</xdr:colOff>
      <xdr:row>14</xdr:row>
      <xdr:rowOff>69849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40E6F6-CF1D-49EE-9536-B7D417FB9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</xdr:colOff>
      <xdr:row>0</xdr:row>
      <xdr:rowOff>9524</xdr:rowOff>
    </xdr:from>
    <xdr:to>
      <xdr:col>9</xdr:col>
      <xdr:colOff>298450</xdr:colOff>
      <xdr:row>14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B8DF6E-2ECA-48C7-80B2-26D2948CC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384175</xdr:colOff>
      <xdr:row>0</xdr:row>
      <xdr:rowOff>15874</xdr:rowOff>
    </xdr:from>
    <xdr:to>
      <xdr:col>13</xdr:col>
      <xdr:colOff>596900</xdr:colOff>
      <xdr:row>14</xdr:row>
      <xdr:rowOff>69849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2FBBD8-23CF-4849-B615-2FA0BBCF0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2909-CC17-4011-BBC9-D07C22A4EAEB}">
  <dimension ref="A1:K29"/>
  <sheetViews>
    <sheetView tabSelected="1" topLeftCell="A11" workbookViewId="0">
      <selection activeCell="K26" sqref="K26"/>
    </sheetView>
  </sheetViews>
  <sheetFormatPr defaultRowHeight="14.5" x14ac:dyDescent="0.35"/>
  <cols>
    <col min="1" max="1" width="6.1796875" customWidth="1"/>
    <col min="2" max="2" width="8.54296875" customWidth="1"/>
    <col min="3" max="3" width="7.7265625" customWidth="1"/>
    <col min="4" max="4" width="6.08984375" customWidth="1"/>
    <col min="5" max="5" width="9.26953125" customWidth="1"/>
    <col min="8" max="8" width="11.81640625" bestFit="1" customWidth="1"/>
  </cols>
  <sheetData>
    <row r="1" spans="1:9" ht="30" customHeight="1" x14ac:dyDescent="0.35">
      <c r="A1" s="3" t="s">
        <v>0</v>
      </c>
      <c r="B1" s="3" t="s">
        <v>1</v>
      </c>
      <c r="C1" s="3" t="s">
        <v>2</v>
      </c>
      <c r="D1" s="4" t="s">
        <v>7</v>
      </c>
      <c r="E1" s="3" t="s">
        <v>8</v>
      </c>
    </row>
    <row r="2" spans="1:9" x14ac:dyDescent="0.35">
      <c r="A2" s="22"/>
      <c r="B2" s="6">
        <f>A2</f>
        <v>0</v>
      </c>
      <c r="C2" s="7">
        <f t="shared" ref="C2:C15" si="0">B2*dropvol</f>
        <v>0</v>
      </c>
      <c r="D2" s="23"/>
      <c r="E2" s="9" t="e">
        <f t="shared" ref="E2:E18" si="1">ABS((D3-D2)/(B3-B2))</f>
        <v>#DIV/0!</v>
      </c>
    </row>
    <row r="3" spans="1:9" x14ac:dyDescent="0.35">
      <c r="A3" s="22"/>
      <c r="B3" s="6">
        <f>A3+B2</f>
        <v>0</v>
      </c>
      <c r="C3" s="7">
        <f t="shared" si="0"/>
        <v>0</v>
      </c>
      <c r="D3" s="23"/>
      <c r="E3" s="9" t="e">
        <f t="shared" si="1"/>
        <v>#DIV/0!</v>
      </c>
      <c r="F3" s="1"/>
    </row>
    <row r="4" spans="1:9" x14ac:dyDescent="0.35">
      <c r="A4" s="22"/>
      <c r="B4" s="6">
        <f t="shared" ref="B4:B18" si="2">A4+B3</f>
        <v>0</v>
      </c>
      <c r="C4" s="7">
        <f t="shared" si="0"/>
        <v>0</v>
      </c>
      <c r="D4" s="23"/>
      <c r="E4" s="9" t="e">
        <f t="shared" si="1"/>
        <v>#DIV/0!</v>
      </c>
    </row>
    <row r="5" spans="1:9" x14ac:dyDescent="0.35">
      <c r="A5" s="22"/>
      <c r="B5" s="6">
        <f t="shared" si="2"/>
        <v>0</v>
      </c>
      <c r="C5" s="7">
        <f t="shared" si="0"/>
        <v>0</v>
      </c>
      <c r="D5" s="23"/>
      <c r="E5" s="9" t="e">
        <f t="shared" si="1"/>
        <v>#DIV/0!</v>
      </c>
    </row>
    <row r="6" spans="1:9" x14ac:dyDescent="0.35">
      <c r="A6" s="22"/>
      <c r="B6" s="6">
        <f t="shared" si="2"/>
        <v>0</v>
      </c>
      <c r="C6" s="7">
        <f t="shared" si="0"/>
        <v>0</v>
      </c>
      <c r="D6" s="23"/>
      <c r="E6" s="9" t="e">
        <f t="shared" si="1"/>
        <v>#DIV/0!</v>
      </c>
    </row>
    <row r="7" spans="1:9" x14ac:dyDescent="0.35">
      <c r="A7" s="22"/>
      <c r="B7" s="6">
        <f t="shared" si="2"/>
        <v>0</v>
      </c>
      <c r="C7" s="7">
        <f t="shared" si="0"/>
        <v>0</v>
      </c>
      <c r="D7" s="23"/>
      <c r="E7" s="9" t="e">
        <f t="shared" si="1"/>
        <v>#DIV/0!</v>
      </c>
      <c r="F7" s="2"/>
    </row>
    <row r="8" spans="1:9" x14ac:dyDescent="0.35">
      <c r="A8" s="22"/>
      <c r="B8" s="6">
        <f t="shared" si="2"/>
        <v>0</v>
      </c>
      <c r="C8" s="7">
        <f t="shared" si="0"/>
        <v>0</v>
      </c>
      <c r="D8" s="23"/>
      <c r="E8" s="9" t="e">
        <f t="shared" si="1"/>
        <v>#DIV/0!</v>
      </c>
    </row>
    <row r="9" spans="1:9" x14ac:dyDescent="0.35">
      <c r="A9" s="22"/>
      <c r="B9" s="6">
        <f t="shared" si="2"/>
        <v>0</v>
      </c>
      <c r="C9" s="7">
        <f t="shared" si="0"/>
        <v>0</v>
      </c>
      <c r="D9" s="23"/>
      <c r="E9" s="9" t="e">
        <f t="shared" si="1"/>
        <v>#DIV/0!</v>
      </c>
    </row>
    <row r="10" spans="1:9" x14ac:dyDescent="0.35">
      <c r="A10" s="22"/>
      <c r="B10" s="6">
        <f t="shared" si="2"/>
        <v>0</v>
      </c>
      <c r="C10" s="7">
        <f t="shared" si="0"/>
        <v>0</v>
      </c>
      <c r="D10" s="23"/>
      <c r="E10" s="9" t="e">
        <f t="shared" si="1"/>
        <v>#DIV/0!</v>
      </c>
    </row>
    <row r="11" spans="1:9" x14ac:dyDescent="0.35">
      <c r="A11" s="22"/>
      <c r="B11" s="6">
        <f t="shared" si="2"/>
        <v>0</v>
      </c>
      <c r="C11" s="7">
        <f t="shared" si="0"/>
        <v>0</v>
      </c>
      <c r="D11" s="23"/>
      <c r="E11" s="9" t="e">
        <f t="shared" si="1"/>
        <v>#DIV/0!</v>
      </c>
    </row>
    <row r="12" spans="1:9" x14ac:dyDescent="0.35">
      <c r="A12" s="22"/>
      <c r="B12" s="6">
        <f t="shared" si="2"/>
        <v>0</v>
      </c>
      <c r="C12" s="7">
        <f t="shared" si="0"/>
        <v>0</v>
      </c>
      <c r="D12" s="23"/>
      <c r="E12" s="9" t="e">
        <f t="shared" si="1"/>
        <v>#DIV/0!</v>
      </c>
    </row>
    <row r="13" spans="1:9" x14ac:dyDescent="0.35">
      <c r="A13" s="22"/>
      <c r="B13" s="6">
        <f t="shared" si="2"/>
        <v>0</v>
      </c>
      <c r="C13" s="7">
        <f t="shared" si="0"/>
        <v>0</v>
      </c>
      <c r="D13" s="23"/>
      <c r="E13" s="9" t="e">
        <f t="shared" si="1"/>
        <v>#DIV/0!</v>
      </c>
    </row>
    <row r="14" spans="1:9" x14ac:dyDescent="0.35">
      <c r="A14" s="22"/>
      <c r="B14" s="6">
        <f t="shared" si="2"/>
        <v>0</v>
      </c>
      <c r="C14" s="7">
        <f t="shared" si="0"/>
        <v>0</v>
      </c>
      <c r="D14" s="23"/>
      <c r="E14" s="9" t="e">
        <f t="shared" si="1"/>
        <v>#DIV/0!</v>
      </c>
    </row>
    <row r="15" spans="1:9" x14ac:dyDescent="0.35">
      <c r="A15" s="22"/>
      <c r="B15" s="6">
        <f t="shared" si="2"/>
        <v>0</v>
      </c>
      <c r="C15" s="7">
        <f t="shared" si="0"/>
        <v>0</v>
      </c>
      <c r="D15" s="23"/>
      <c r="E15" s="9" t="e">
        <f t="shared" si="1"/>
        <v>#DIV/0!</v>
      </c>
    </row>
    <row r="16" spans="1:9" x14ac:dyDescent="0.35">
      <c r="A16" s="22"/>
      <c r="B16" s="6">
        <f t="shared" si="2"/>
        <v>0</v>
      </c>
      <c r="C16" s="7">
        <f t="shared" ref="C16" si="3">B16*dropvol</f>
        <v>0</v>
      </c>
      <c r="D16" s="23"/>
      <c r="E16" s="9" t="e">
        <f t="shared" si="1"/>
        <v>#DIV/0!</v>
      </c>
      <c r="F16" s="27" t="s">
        <v>4</v>
      </c>
      <c r="G16" s="28"/>
      <c r="H16" s="21"/>
      <c r="I16" s="10" t="s">
        <v>5</v>
      </c>
    </row>
    <row r="17" spans="1:11" x14ac:dyDescent="0.35">
      <c r="A17" s="22"/>
      <c r="B17" s="6">
        <f t="shared" si="2"/>
        <v>0</v>
      </c>
      <c r="C17" s="7">
        <f t="shared" ref="C17" si="4">B17*dropvol</f>
        <v>0</v>
      </c>
      <c r="D17" s="23"/>
      <c r="E17" s="9" t="e">
        <f t="shared" si="1"/>
        <v>#DIV/0!</v>
      </c>
      <c r="F17" s="29" t="s">
        <v>9</v>
      </c>
      <c r="G17" s="30"/>
      <c r="H17" s="21"/>
      <c r="I17" t="s">
        <v>10</v>
      </c>
    </row>
    <row r="18" spans="1:11" x14ac:dyDescent="0.35">
      <c r="A18" s="22"/>
      <c r="B18" s="6">
        <f t="shared" si="2"/>
        <v>0</v>
      </c>
      <c r="C18" s="7">
        <f t="shared" ref="C18" si="5">B18*dropvol</f>
        <v>0</v>
      </c>
      <c r="D18" s="23"/>
      <c r="E18" s="9" t="e">
        <f t="shared" si="1"/>
        <v>#DIV/0!</v>
      </c>
      <c r="F18" s="29" t="s">
        <v>11</v>
      </c>
      <c r="G18" s="30"/>
      <c r="H18" s="30"/>
      <c r="I18" s="30"/>
      <c r="J18" s="21"/>
    </row>
    <row r="19" spans="1:11" x14ac:dyDescent="0.35">
      <c r="A19" s="22"/>
      <c r="B19" s="6">
        <f t="shared" ref="B19:B22" si="6">A19+B18</f>
        <v>0</v>
      </c>
      <c r="C19" s="7">
        <f t="shared" ref="C19:C22" si="7">B19*dropvol</f>
        <v>0</v>
      </c>
      <c r="D19" s="23"/>
      <c r="E19" s="9" t="e">
        <f t="shared" ref="E19:E21" si="8">ABS((D20-D19)/(B20-B19))</f>
        <v>#DIV/0!</v>
      </c>
      <c r="F19" s="29" t="s">
        <v>12</v>
      </c>
      <c r="G19" s="30"/>
      <c r="H19" s="30"/>
      <c r="I19" s="13">
        <f>J18*dropvol</f>
        <v>0</v>
      </c>
      <c r="J19" s="11" t="s">
        <v>6</v>
      </c>
    </row>
    <row r="20" spans="1:11" x14ac:dyDescent="0.35">
      <c r="A20" s="22"/>
      <c r="B20" s="6">
        <f t="shared" si="6"/>
        <v>0</v>
      </c>
      <c r="C20" s="7">
        <f t="shared" si="7"/>
        <v>0</v>
      </c>
      <c r="D20" s="23"/>
      <c r="E20" s="9" t="e">
        <f t="shared" si="8"/>
        <v>#DIV/0!</v>
      </c>
      <c r="F20" s="29" t="s">
        <v>14</v>
      </c>
      <c r="G20" s="30"/>
      <c r="H20" s="30"/>
      <c r="I20" s="30"/>
      <c r="J20" s="13">
        <v>10</v>
      </c>
      <c r="K20" t="s">
        <v>6</v>
      </c>
    </row>
    <row r="21" spans="1:11" x14ac:dyDescent="0.35">
      <c r="A21" s="22"/>
      <c r="B21" s="6">
        <f t="shared" si="6"/>
        <v>0</v>
      </c>
      <c r="C21" s="7">
        <f t="shared" si="7"/>
        <v>0</v>
      </c>
      <c r="D21" s="23"/>
      <c r="E21" s="9" t="e">
        <f t="shared" si="8"/>
        <v>#DIV/0!</v>
      </c>
      <c r="F21" s="29" t="s">
        <v>13</v>
      </c>
      <c r="G21" s="30"/>
      <c r="H21" s="30"/>
      <c r="I21" s="30"/>
      <c r="J21" s="13">
        <f>(H17*I19)/J20</f>
        <v>0</v>
      </c>
      <c r="K21" t="s">
        <v>10</v>
      </c>
    </row>
    <row r="22" spans="1:11" x14ac:dyDescent="0.35">
      <c r="A22" s="22"/>
      <c r="B22" s="6">
        <f t="shared" si="6"/>
        <v>0</v>
      </c>
      <c r="C22" s="7">
        <f t="shared" si="7"/>
        <v>0</v>
      </c>
      <c r="D22" s="23"/>
      <c r="E22" s="9"/>
      <c r="F22" s="19"/>
      <c r="G22" s="20"/>
      <c r="H22" s="20"/>
      <c r="I22" s="13"/>
    </row>
    <row r="23" spans="1:11" x14ac:dyDescent="0.35">
      <c r="A23" s="5"/>
      <c r="B23" s="6"/>
      <c r="C23" s="7"/>
      <c r="D23" s="18"/>
      <c r="E23" s="9"/>
      <c r="F23" s="19"/>
      <c r="G23" s="31" t="s">
        <v>15</v>
      </c>
      <c r="H23" s="31"/>
      <c r="I23" s="31"/>
      <c r="J23" s="31"/>
    </row>
    <row r="24" spans="1:11" x14ac:dyDescent="0.35">
      <c r="A24" s="5"/>
      <c r="B24" s="6"/>
      <c r="C24" s="7"/>
      <c r="D24" s="18"/>
      <c r="E24" s="9"/>
      <c r="F24" s="16"/>
      <c r="G24" s="31"/>
      <c r="H24" s="31"/>
      <c r="I24" s="31"/>
      <c r="J24" s="31"/>
    </row>
    <row r="25" spans="1:11" x14ac:dyDescent="0.35">
      <c r="A25" s="5"/>
      <c r="B25" s="6"/>
      <c r="C25" s="7"/>
      <c r="D25" s="18"/>
      <c r="E25" s="9"/>
      <c r="G25" s="31"/>
      <c r="H25" s="31"/>
      <c r="I25" s="31"/>
      <c r="J25" s="31"/>
    </row>
    <row r="26" spans="1:11" x14ac:dyDescent="0.35">
      <c r="A26" s="5"/>
      <c r="B26" s="6"/>
      <c r="C26" s="7"/>
      <c r="D26" s="18"/>
      <c r="E26" s="9"/>
      <c r="F26" s="15"/>
      <c r="G26" s="11"/>
      <c r="H26" s="11"/>
    </row>
    <row r="27" spans="1:11" x14ac:dyDescent="0.35">
      <c r="A27" s="5"/>
      <c r="B27" s="6"/>
      <c r="C27" s="7"/>
      <c r="D27" s="8"/>
      <c r="E27" s="9"/>
      <c r="F27" s="15"/>
      <c r="G27" s="11"/>
      <c r="H27" s="13"/>
    </row>
    <row r="28" spans="1:11" x14ac:dyDescent="0.35">
      <c r="A28" s="5"/>
      <c r="B28" s="6"/>
      <c r="C28" s="7"/>
      <c r="D28" s="8"/>
      <c r="E28" s="9"/>
      <c r="F28" s="15"/>
      <c r="G28" s="11"/>
      <c r="H28" s="13"/>
    </row>
    <row r="29" spans="1:11" ht="14.5" customHeight="1" x14ac:dyDescent="0.35">
      <c r="A29" s="25" t="s">
        <v>3</v>
      </c>
      <c r="B29" s="26"/>
      <c r="C29" s="26"/>
      <c r="D29" s="26"/>
      <c r="E29" s="24"/>
    </row>
  </sheetData>
  <dataConsolidate/>
  <mergeCells count="8">
    <mergeCell ref="A29:D29"/>
    <mergeCell ref="F16:G16"/>
    <mergeCell ref="F17:G17"/>
    <mergeCell ref="F18:I18"/>
    <mergeCell ref="F19:H19"/>
    <mergeCell ref="F20:I20"/>
    <mergeCell ref="F21:I21"/>
    <mergeCell ref="G23:J25"/>
  </mergeCells>
  <printOptions horizontalCentered="1" verticalCentered="1"/>
  <pageMargins left="0.2" right="0.2" top="0.25" bottom="0.25" header="0.3" footer="0.3"/>
  <pageSetup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5269-97F3-405B-9F37-026762571CE2}">
  <dimension ref="A1:K29"/>
  <sheetViews>
    <sheetView topLeftCell="A11" workbookViewId="0">
      <selection activeCell="H23" sqref="H23"/>
    </sheetView>
  </sheetViews>
  <sheetFormatPr defaultRowHeight="14.5" x14ac:dyDescent="0.35"/>
  <cols>
    <col min="1" max="1" width="6.1796875" customWidth="1"/>
    <col min="2" max="2" width="8.54296875" customWidth="1"/>
    <col min="3" max="3" width="7.7265625" customWidth="1"/>
    <col min="4" max="4" width="6.08984375" customWidth="1"/>
    <col min="5" max="5" width="9.26953125" customWidth="1"/>
    <col min="8" max="8" width="11.81640625" bestFit="1" customWidth="1"/>
  </cols>
  <sheetData>
    <row r="1" spans="1:9" ht="30" customHeight="1" x14ac:dyDescent="0.35">
      <c r="A1" s="3" t="s">
        <v>0</v>
      </c>
      <c r="B1" s="3" t="s">
        <v>1</v>
      </c>
      <c r="C1" s="3" t="s">
        <v>2</v>
      </c>
      <c r="D1" s="4" t="s">
        <v>7</v>
      </c>
      <c r="E1" s="3" t="s">
        <v>8</v>
      </c>
    </row>
    <row r="2" spans="1:9" x14ac:dyDescent="0.35">
      <c r="A2" s="22">
        <v>0</v>
      </c>
      <c r="B2" s="6">
        <f>A2</f>
        <v>0</v>
      </c>
      <c r="C2" s="7">
        <f t="shared" ref="C2:C15" si="0">B2*dropvol</f>
        <v>0</v>
      </c>
      <c r="D2" s="23">
        <v>5.37</v>
      </c>
      <c r="E2" s="9">
        <f t="shared" ref="E2:E21" si="1">ABS((D3-D2)/(B3-B2))</f>
        <v>8.0000000000000071E-2</v>
      </c>
    </row>
    <row r="3" spans="1:9" x14ac:dyDescent="0.35">
      <c r="A3" s="22">
        <v>2</v>
      </c>
      <c r="B3" s="6">
        <f>A3+B2</f>
        <v>2</v>
      </c>
      <c r="C3" s="7">
        <f t="shared" si="0"/>
        <v>9.5238095238095233E-2</v>
      </c>
      <c r="D3" s="23">
        <v>5.53</v>
      </c>
      <c r="E3" s="9">
        <f t="shared" si="1"/>
        <v>5.4999999999999716E-2</v>
      </c>
      <c r="F3" s="1"/>
    </row>
    <row r="4" spans="1:9" x14ac:dyDescent="0.35">
      <c r="A4" s="22">
        <v>2</v>
      </c>
      <c r="B4" s="6">
        <f t="shared" ref="B4:B22" si="2">A4+B3</f>
        <v>4</v>
      </c>
      <c r="C4" s="7">
        <f t="shared" si="0"/>
        <v>0.19047619047619047</v>
      </c>
      <c r="D4" s="23">
        <v>5.64</v>
      </c>
      <c r="E4" s="9">
        <f t="shared" si="1"/>
        <v>4.0000000000000036E-2</v>
      </c>
    </row>
    <row r="5" spans="1:9" x14ac:dyDescent="0.35">
      <c r="A5" s="22">
        <v>2</v>
      </c>
      <c r="B5" s="6">
        <f t="shared" si="2"/>
        <v>6</v>
      </c>
      <c r="C5" s="7">
        <f t="shared" si="0"/>
        <v>0.2857142857142857</v>
      </c>
      <c r="D5" s="23">
        <v>5.72</v>
      </c>
      <c r="E5" s="9">
        <f t="shared" si="1"/>
        <v>4.0000000000000036E-2</v>
      </c>
    </row>
    <row r="6" spans="1:9" x14ac:dyDescent="0.35">
      <c r="A6" s="22">
        <v>2</v>
      </c>
      <c r="B6" s="6">
        <f t="shared" si="2"/>
        <v>8</v>
      </c>
      <c r="C6" s="7">
        <f t="shared" si="0"/>
        <v>0.38095238095238093</v>
      </c>
      <c r="D6" s="23">
        <v>5.8</v>
      </c>
      <c r="E6" s="9">
        <f t="shared" si="1"/>
        <v>2.4999999999999911E-2</v>
      </c>
    </row>
    <row r="7" spans="1:9" x14ac:dyDescent="0.35">
      <c r="A7" s="22">
        <v>2</v>
      </c>
      <c r="B7" s="6">
        <f t="shared" si="2"/>
        <v>10</v>
      </c>
      <c r="C7" s="7">
        <f t="shared" si="0"/>
        <v>0.47619047619047616</v>
      </c>
      <c r="D7" s="23">
        <v>5.85</v>
      </c>
      <c r="E7" s="9">
        <f t="shared" si="1"/>
        <v>3.5000000000000142E-2</v>
      </c>
      <c r="F7" s="2"/>
    </row>
    <row r="8" spans="1:9" x14ac:dyDescent="0.35">
      <c r="A8" s="22">
        <v>2</v>
      </c>
      <c r="B8" s="6">
        <f t="shared" si="2"/>
        <v>12</v>
      </c>
      <c r="C8" s="7">
        <f t="shared" si="0"/>
        <v>0.5714285714285714</v>
      </c>
      <c r="D8" s="23">
        <v>5.92</v>
      </c>
      <c r="E8" s="9">
        <f t="shared" si="1"/>
        <v>4.9999999999999822E-2</v>
      </c>
    </row>
    <row r="9" spans="1:9" x14ac:dyDescent="0.35">
      <c r="A9" s="22">
        <v>2</v>
      </c>
      <c r="B9" s="6">
        <f t="shared" si="2"/>
        <v>14</v>
      </c>
      <c r="C9" s="7">
        <f t="shared" si="0"/>
        <v>0.66666666666666663</v>
      </c>
      <c r="D9" s="23">
        <v>6.02</v>
      </c>
      <c r="E9" s="9">
        <f t="shared" si="1"/>
        <v>7.0000000000000284E-2</v>
      </c>
    </row>
    <row r="10" spans="1:9" x14ac:dyDescent="0.35">
      <c r="A10" s="22">
        <v>2</v>
      </c>
      <c r="B10" s="6">
        <f t="shared" si="2"/>
        <v>16</v>
      </c>
      <c r="C10" s="7">
        <f t="shared" si="0"/>
        <v>0.76190476190476186</v>
      </c>
      <c r="D10" s="23">
        <v>6.16</v>
      </c>
      <c r="E10" s="9">
        <f t="shared" si="1"/>
        <v>8.9999999999999858E-2</v>
      </c>
    </row>
    <row r="11" spans="1:9" x14ac:dyDescent="0.35">
      <c r="A11" s="22">
        <v>2</v>
      </c>
      <c r="B11" s="6">
        <f t="shared" si="2"/>
        <v>18</v>
      </c>
      <c r="C11" s="7">
        <f t="shared" si="0"/>
        <v>0.8571428571428571</v>
      </c>
      <c r="D11" s="23">
        <v>6.34</v>
      </c>
      <c r="E11" s="9">
        <f t="shared" si="1"/>
        <v>0.11500000000000021</v>
      </c>
    </row>
    <row r="12" spans="1:9" x14ac:dyDescent="0.35">
      <c r="A12" s="22">
        <v>2</v>
      </c>
      <c r="B12" s="6">
        <f t="shared" si="2"/>
        <v>20</v>
      </c>
      <c r="C12" s="7">
        <f t="shared" si="0"/>
        <v>0.95238095238095233</v>
      </c>
      <c r="D12" s="23">
        <v>6.57</v>
      </c>
      <c r="E12" s="9">
        <f t="shared" si="1"/>
        <v>0.44999999999999973</v>
      </c>
    </row>
    <row r="13" spans="1:9" x14ac:dyDescent="0.35">
      <c r="A13" s="22">
        <v>2</v>
      </c>
      <c r="B13" s="6">
        <f t="shared" si="2"/>
        <v>22</v>
      </c>
      <c r="C13" s="7">
        <f t="shared" si="0"/>
        <v>1.0476190476190474</v>
      </c>
      <c r="D13" s="23">
        <v>7.47</v>
      </c>
      <c r="E13" s="9">
        <f t="shared" si="1"/>
        <v>0.125</v>
      </c>
    </row>
    <row r="14" spans="1:9" x14ac:dyDescent="0.35">
      <c r="A14" s="22">
        <v>2</v>
      </c>
      <c r="B14" s="6">
        <f t="shared" si="2"/>
        <v>24</v>
      </c>
      <c r="C14" s="7">
        <f t="shared" si="0"/>
        <v>1.1428571428571428</v>
      </c>
      <c r="D14" s="23">
        <v>7.72</v>
      </c>
      <c r="E14" s="9">
        <f t="shared" si="1"/>
        <v>9.5000000000000195E-2</v>
      </c>
    </row>
    <row r="15" spans="1:9" x14ac:dyDescent="0.35">
      <c r="A15" s="22">
        <v>2</v>
      </c>
      <c r="B15" s="6">
        <f t="shared" si="2"/>
        <v>26</v>
      </c>
      <c r="C15" s="7">
        <f t="shared" si="0"/>
        <v>1.2380952380952381</v>
      </c>
      <c r="D15" s="23">
        <v>7.91</v>
      </c>
      <c r="E15" s="9">
        <f t="shared" si="1"/>
        <v>4.9999999999999822E-2</v>
      </c>
    </row>
    <row r="16" spans="1:9" x14ac:dyDescent="0.35">
      <c r="A16" s="22">
        <v>2</v>
      </c>
      <c r="B16" s="6">
        <f t="shared" si="2"/>
        <v>28</v>
      </c>
      <c r="C16" s="7">
        <f t="shared" ref="C16" si="3">B16*dropvol</f>
        <v>1.3333333333333333</v>
      </c>
      <c r="D16" s="23">
        <v>8.01</v>
      </c>
      <c r="E16" s="9">
        <f t="shared" si="1"/>
        <v>3.5000000000000142E-2</v>
      </c>
      <c r="F16" s="27" t="s">
        <v>4</v>
      </c>
      <c r="G16" s="28"/>
      <c r="H16" s="21">
        <v>30</v>
      </c>
      <c r="I16" s="10" t="s">
        <v>5</v>
      </c>
    </row>
    <row r="17" spans="1:11" x14ac:dyDescent="0.35">
      <c r="A17" s="22">
        <v>2</v>
      </c>
      <c r="B17" s="6">
        <f t="shared" si="2"/>
        <v>30</v>
      </c>
      <c r="C17" s="7">
        <f t="shared" ref="C17" si="4">B17*dropvol</f>
        <v>1.4285714285714284</v>
      </c>
      <c r="D17" s="23">
        <v>8.08</v>
      </c>
      <c r="E17" s="9">
        <f t="shared" si="1"/>
        <v>3.5000000000000142E-2</v>
      </c>
      <c r="F17" s="29" t="s">
        <v>9</v>
      </c>
      <c r="G17" s="30"/>
      <c r="H17" s="21">
        <v>0.58799999999999997</v>
      </c>
      <c r="I17" t="s">
        <v>10</v>
      </c>
    </row>
    <row r="18" spans="1:11" x14ac:dyDescent="0.35">
      <c r="A18" s="22">
        <v>2</v>
      </c>
      <c r="B18" s="6">
        <f t="shared" si="2"/>
        <v>32</v>
      </c>
      <c r="C18" s="7">
        <f t="shared" ref="C18" si="5">B18*dropvol</f>
        <v>1.5238095238095237</v>
      </c>
      <c r="D18" s="23">
        <v>8.15</v>
      </c>
      <c r="E18" s="9">
        <f t="shared" si="1"/>
        <v>2.4999999999999467E-2</v>
      </c>
      <c r="F18" s="29" t="s">
        <v>11</v>
      </c>
      <c r="G18" s="30"/>
      <c r="H18" s="30"/>
      <c r="I18" s="30"/>
      <c r="J18" s="21">
        <v>20</v>
      </c>
    </row>
    <row r="19" spans="1:11" x14ac:dyDescent="0.35">
      <c r="A19" s="22">
        <v>2</v>
      </c>
      <c r="B19" s="6">
        <f t="shared" si="2"/>
        <v>34</v>
      </c>
      <c r="C19" s="7">
        <f t="shared" ref="C19:C22" si="6">B19*dropvol</f>
        <v>1.6190476190476191</v>
      </c>
      <c r="D19" s="23">
        <v>8.1999999999999993</v>
      </c>
      <c r="E19" s="9">
        <f t="shared" si="1"/>
        <v>1.5000000000000568E-2</v>
      </c>
      <c r="F19" s="29" t="s">
        <v>12</v>
      </c>
      <c r="G19" s="30"/>
      <c r="H19" s="30"/>
      <c r="I19" s="13">
        <f>J18*dropvol</f>
        <v>0.95238095238095233</v>
      </c>
      <c r="J19" s="11" t="s">
        <v>6</v>
      </c>
    </row>
    <row r="20" spans="1:11" x14ac:dyDescent="0.35">
      <c r="A20" s="22">
        <v>2</v>
      </c>
      <c r="B20" s="6">
        <f t="shared" si="2"/>
        <v>36</v>
      </c>
      <c r="C20" s="7">
        <f t="shared" si="6"/>
        <v>1.7142857142857142</v>
      </c>
      <c r="D20" s="23">
        <v>8.23</v>
      </c>
      <c r="E20" s="9">
        <f t="shared" si="1"/>
        <v>1.9999999999999574E-2</v>
      </c>
      <c r="F20" s="29" t="s">
        <v>14</v>
      </c>
      <c r="G20" s="30"/>
      <c r="H20" s="30"/>
      <c r="I20" s="30"/>
      <c r="J20" s="13">
        <v>10</v>
      </c>
      <c r="K20" t="s">
        <v>6</v>
      </c>
    </row>
    <row r="21" spans="1:11" x14ac:dyDescent="0.35">
      <c r="A21" s="22">
        <v>2</v>
      </c>
      <c r="B21" s="6">
        <f t="shared" si="2"/>
        <v>38</v>
      </c>
      <c r="C21" s="7">
        <f t="shared" si="6"/>
        <v>1.8095238095238093</v>
      </c>
      <c r="D21" s="23">
        <v>8.27</v>
      </c>
      <c r="E21" s="9">
        <f t="shared" si="1"/>
        <v>9.9999999999997868E-3</v>
      </c>
      <c r="F21" s="29" t="s">
        <v>13</v>
      </c>
      <c r="G21" s="30"/>
      <c r="H21" s="30"/>
      <c r="I21" s="30"/>
      <c r="J21" s="13">
        <f>(H17*I19)/J20</f>
        <v>5.5999999999999994E-2</v>
      </c>
      <c r="K21" t="s">
        <v>10</v>
      </c>
    </row>
    <row r="22" spans="1:11" x14ac:dyDescent="0.35">
      <c r="A22" s="22">
        <v>2</v>
      </c>
      <c r="B22" s="6">
        <f t="shared" si="2"/>
        <v>40</v>
      </c>
      <c r="C22" s="7">
        <f t="shared" si="6"/>
        <v>1.9047619047619047</v>
      </c>
      <c r="D22" s="23">
        <v>8.2899999999999991</v>
      </c>
      <c r="E22" s="9"/>
      <c r="F22" s="19"/>
      <c r="G22" s="20"/>
      <c r="H22" s="20"/>
      <c r="I22" s="13"/>
    </row>
    <row r="23" spans="1:11" x14ac:dyDescent="0.35">
      <c r="A23" s="5"/>
      <c r="B23" s="6"/>
      <c r="C23" s="7"/>
      <c r="D23" s="18"/>
      <c r="E23" s="9"/>
      <c r="F23" s="19"/>
      <c r="G23" s="20"/>
      <c r="H23" s="14"/>
    </row>
    <row r="24" spans="1:11" x14ac:dyDescent="0.35">
      <c r="A24" s="5"/>
      <c r="B24" s="6"/>
      <c r="C24" s="7"/>
      <c r="D24" s="18"/>
      <c r="E24" s="9"/>
      <c r="F24" s="16"/>
      <c r="G24" s="17"/>
      <c r="J24" s="12"/>
    </row>
    <row r="25" spans="1:11" x14ac:dyDescent="0.35">
      <c r="A25" s="5"/>
      <c r="B25" s="6"/>
      <c r="C25" s="7"/>
      <c r="D25" s="18"/>
      <c r="E25" s="9"/>
    </row>
    <row r="26" spans="1:11" x14ac:dyDescent="0.35">
      <c r="A26" s="5"/>
      <c r="B26" s="6"/>
      <c r="C26" s="7"/>
      <c r="D26" s="18"/>
      <c r="E26" s="9"/>
      <c r="F26" s="15"/>
      <c r="G26" s="11"/>
      <c r="H26" s="11"/>
    </row>
    <row r="27" spans="1:11" x14ac:dyDescent="0.35">
      <c r="A27" s="5"/>
      <c r="B27" s="6"/>
      <c r="C27" s="7"/>
      <c r="D27" s="8"/>
      <c r="E27" s="9"/>
      <c r="F27" s="15"/>
      <c r="G27" s="11"/>
      <c r="H27" s="13"/>
    </row>
    <row r="28" spans="1:11" x14ac:dyDescent="0.35">
      <c r="A28" s="5"/>
      <c r="B28" s="6"/>
      <c r="C28" s="7"/>
      <c r="D28" s="8"/>
      <c r="E28" s="9"/>
      <c r="F28" s="15"/>
      <c r="G28" s="11"/>
      <c r="H28" s="13"/>
    </row>
    <row r="29" spans="1:11" ht="14.5" customHeight="1" x14ac:dyDescent="0.35">
      <c r="A29" s="25" t="s">
        <v>3</v>
      </c>
      <c r="B29" s="26"/>
      <c r="C29" s="26"/>
      <c r="D29" s="26"/>
      <c r="E29" s="24">
        <f>1/21</f>
        <v>4.7619047619047616E-2</v>
      </c>
    </row>
  </sheetData>
  <dataConsolidate/>
  <mergeCells count="7">
    <mergeCell ref="A29:D29"/>
    <mergeCell ref="F16:G16"/>
    <mergeCell ref="F17:G17"/>
    <mergeCell ref="F18:I18"/>
    <mergeCell ref="F19:H19"/>
    <mergeCell ref="F20:I20"/>
    <mergeCell ref="F21:I21"/>
  </mergeCells>
  <printOptions horizontalCentered="1" verticalCentered="1"/>
  <pageMargins left="0.2" right="0.2" top="0.25" bottom="0.25" header="0.3" footer="0.3"/>
  <pageSetup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pHmetryMonobasic</vt:lpstr>
      <vt:lpstr>Example</vt:lpstr>
      <vt:lpstr>Example!dropvol</vt:lpstr>
      <vt:lpstr>pHmetryMonobasic!dropvol</vt:lpstr>
    </vt:vector>
  </TitlesOfParts>
  <Company>Department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cp:lastPrinted>2024-06-28T07:00:35Z</cp:lastPrinted>
  <dcterms:created xsi:type="dcterms:W3CDTF">2008-08-29T08:50:32Z</dcterms:created>
  <dcterms:modified xsi:type="dcterms:W3CDTF">2024-11-11T08:38:28Z</dcterms:modified>
</cp:coreProperties>
</file>